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0" activeTab="1"/>
  </bookViews>
  <sheets>
    <sheet name="Saldo Plan de Entoscado" sheetId="1" r:id="rId1"/>
    <sheet name="PRESUPUESTO " sheetId="2" r:id="rId2"/>
  </sheets>
  <definedNames/>
  <calcPr fullCalcOnLoad="1"/>
</workbook>
</file>

<file path=xl/sharedStrings.xml><?xml version="1.0" encoding="utf-8"?>
<sst xmlns="http://schemas.openxmlformats.org/spreadsheetml/2006/main" count="60" uniqueCount="42">
  <si>
    <t xml:space="preserve">    </t>
  </si>
  <si>
    <t xml:space="preserve">COOP. INTEGRAL DE PROVISION DE </t>
  </si>
  <si>
    <t xml:space="preserve">                          SERVICIOS PUBLICOS DE TANDIL LTDA.</t>
  </si>
  <si>
    <t>REENTOSCADO 2021/2022</t>
  </si>
  <si>
    <t>MES\CONCEPTO</t>
  </si>
  <si>
    <t>OBRAS</t>
  </si>
  <si>
    <t>EQ. CONSTRUC.</t>
  </si>
  <si>
    <t>SUELDOS</t>
  </si>
  <si>
    <t>TOTAL</t>
  </si>
  <si>
    <t>SALDO ANTERIOR</t>
  </si>
  <si>
    <t>FEBRERO</t>
  </si>
  <si>
    <t>TOTAL EGRESOS</t>
  </si>
  <si>
    <t xml:space="preserve"> </t>
  </si>
  <si>
    <t>TOTAL INGRESOS REENTOSCADO NETOS DE IVA 2022</t>
  </si>
  <si>
    <t>MENOS</t>
  </si>
  <si>
    <t>TOTAL EGRESOS REENTOSCADO NETOS DE IVA 2022</t>
  </si>
  <si>
    <t>IGUAL</t>
  </si>
  <si>
    <t>RESULTADO NETO DE IVA 2022</t>
  </si>
  <si>
    <t xml:space="preserve">           SALDOS PENDIENTES DE COBRO</t>
  </si>
  <si>
    <t>CERTIFICADO N° 1 –  OBRA Nº 15 FACT. 03/03/2022</t>
  </si>
  <si>
    <t>ENTOSCADO 2021/2022</t>
  </si>
  <si>
    <t>TOTAL INGRESOS ENTOSCADO NETOS DE IVA 2021</t>
  </si>
  <si>
    <t>TOTAL EGRESOS ENTOSCADO NETOS DE IVA 2021</t>
  </si>
  <si>
    <t>RESULTADO NETO DE IVA 2021</t>
  </si>
  <si>
    <t>CERTIFICADO N° 3 –  FACT. 07/03/2022</t>
  </si>
  <si>
    <t>COOP. INTEGRAL DE PROVISION DE SERVICIOS PUBLICOS DE TANDIL LTDA.</t>
  </si>
  <si>
    <t>PRESUPUESTO – FEBRERO 2022</t>
  </si>
  <si>
    <t>TASA RED VIAL</t>
  </si>
  <si>
    <t>PRESUPUESTO</t>
  </si>
  <si>
    <t>REAL</t>
  </si>
  <si>
    <t>DIFERENCIA</t>
  </si>
  <si>
    <t xml:space="preserve">* Ingresos por Cuota   </t>
  </si>
  <si>
    <t xml:space="preserve">* Gastos Fijos </t>
  </si>
  <si>
    <t xml:space="preserve">* Eq. de Alcantarillado </t>
  </si>
  <si>
    <t xml:space="preserve">* Zonas </t>
  </si>
  <si>
    <t>* Vela-Gardey (*)</t>
  </si>
  <si>
    <t>* Otros trabajos</t>
  </si>
  <si>
    <t>Subtotal egresos ordinarios</t>
  </si>
  <si>
    <t xml:space="preserve">Saldo para cuota </t>
  </si>
  <si>
    <t>Saldo para cuota acumulado a Febrero 2022</t>
  </si>
  <si>
    <t>*Vela-Gardey</t>
  </si>
  <si>
    <t>*Otros Trabajos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</si>
</sst>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0.00"/>
    <numFmt numFmtId="168" formatCode="0.000"/>
    <numFmt numFmtId="169" formatCode="#,##0.00&quot;    &quot;"/>
    <numFmt numFmtId="170" formatCode="&quot;$ &quot;#,##0.00;[RED]&quot;$ -&quot;#,##0.00"/>
    <numFmt numFmtId="171" formatCode="0%"/>
    <numFmt numFmtId="172" formatCode="0.00%"/>
  </numFmts>
  <fonts count="12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6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/>
    </xf>
    <xf numFmtId="164" fontId="1" fillId="0" borderId="11" xfId="0" applyFont="1" applyBorder="1" applyAlignment="1">
      <alignment/>
    </xf>
    <xf numFmtId="165" fontId="3" fillId="3" borderId="12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1" fillId="0" borderId="14" xfId="0" applyFont="1" applyBorder="1" applyAlignment="1">
      <alignment/>
    </xf>
    <xf numFmtId="165" fontId="4" fillId="3" borderId="12" xfId="0" applyNumberFormat="1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0" fillId="0" borderId="13" xfId="0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3" fillId="4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165" fontId="3" fillId="2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3" fillId="2" borderId="16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center"/>
    </xf>
    <xf numFmtId="164" fontId="1" fillId="0" borderId="17" xfId="0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1" fillId="0" borderId="1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center" vertical="center"/>
    </xf>
    <xf numFmtId="165" fontId="6" fillId="6" borderId="7" xfId="0" applyNumberFormat="1" applyFont="1" applyFill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/>
    </xf>
    <xf numFmtId="165" fontId="7" fillId="6" borderId="7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4" fontId="2" fillId="7" borderId="6" xfId="0" applyFont="1" applyFill="1" applyBorder="1" applyAlignment="1">
      <alignment vertical="center"/>
    </xf>
    <xf numFmtId="164" fontId="8" fillId="7" borderId="17" xfId="0" applyFont="1" applyFill="1" applyBorder="1" applyAlignment="1">
      <alignment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3" fillId="7" borderId="17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vertical="center"/>
    </xf>
    <xf numFmtId="164" fontId="8" fillId="0" borderId="19" xfId="0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9" fillId="0" borderId="0" xfId="0" applyFont="1" applyAlignment="1">
      <alignment/>
    </xf>
    <xf numFmtId="170" fontId="1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33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Composición de Gastos Ordinarios del Mes</a:t>
            </a:r>
          </a:p>
        </c:rich>
      </c:tx>
      <c:layout>
        <c:manualLayout>
          <c:xMode val="factor"/>
          <c:yMode val="factor"/>
          <c:x val="0.0195"/>
          <c:y val="0.09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25"/>
          <c:y val="0.3695"/>
          <c:w val="0.3065"/>
          <c:h val="0.482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'PRESUPUESTO '!$K$30:$K$34</c:f>
              <c:strCache/>
            </c:strRef>
          </c:cat>
          <c:val>
            <c:numRef>
              <c:f>'PRESUPUESTO '!$P$30:$P$34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145"/>
          <c:y val="0.2615"/>
          <c:w val="0.26925"/>
          <c:h val="0.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1104900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524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25</xdr:row>
      <xdr:rowOff>152400</xdr:rowOff>
    </xdr:from>
    <xdr:to>
      <xdr:col>2</xdr:col>
      <xdr:colOff>1104900</xdr:colOff>
      <xdr:row>29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200525"/>
          <a:ext cx="25146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20</xdr:row>
      <xdr:rowOff>133350</xdr:rowOff>
    </xdr:from>
    <xdr:to>
      <xdr:col>7</xdr:col>
      <xdr:colOff>28575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247650" y="3371850"/>
        <a:ext cx="64579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52"/>
  <sheetViews>
    <sheetView zoomScale="85" zoomScaleNormal="85" workbookViewId="0" topLeftCell="A34">
      <selection activeCell="A1" sqref="A1"/>
    </sheetView>
  </sheetViews>
  <sheetFormatPr defaultColWidth="11.421875" defaultRowHeight="12.75"/>
  <cols>
    <col min="1" max="1" width="1.57421875" style="0" customWidth="1"/>
    <col min="2" max="2" width="21.00390625" style="0" customWidth="1"/>
    <col min="3" max="3" width="17.00390625" style="0" customWidth="1"/>
    <col min="4" max="4" width="19.421875" style="0" customWidth="1"/>
    <col min="5" max="5" width="17.8515625" style="0" customWidth="1"/>
    <col min="6" max="6" width="20.421875" style="0" customWidth="1"/>
    <col min="7" max="7" width="16.57421875" style="0" customWidth="1"/>
    <col min="8" max="8" width="14.28125" style="0" customWidth="1"/>
    <col min="9" max="9" width="11.7109375" style="0" customWidth="1"/>
    <col min="10" max="10" width="11.8515625" style="0" customWidth="1"/>
    <col min="11" max="11" width="4.7109375" style="0" customWidth="1"/>
    <col min="14" max="14" width="12.8515625" style="0" customWidth="1"/>
  </cols>
  <sheetData>
    <row r="1" spans="1:11" ht="12.75">
      <c r="A1" t="s">
        <v>0</v>
      </c>
      <c r="K1" s="1"/>
    </row>
    <row r="2" spans="4:11" ht="12.75">
      <c r="D2" s="2" t="s">
        <v>1</v>
      </c>
      <c r="E2" s="2"/>
      <c r="F2" s="2"/>
      <c r="G2" s="2"/>
      <c r="H2" s="2"/>
      <c r="K2" s="1"/>
    </row>
    <row r="3" spans="4:8" ht="12.75">
      <c r="D3" s="3" t="s">
        <v>2</v>
      </c>
      <c r="E3" s="3"/>
      <c r="F3" s="3"/>
      <c r="G3" s="3"/>
      <c r="H3" s="4"/>
    </row>
    <row r="6" spans="3:5" ht="12.75">
      <c r="C6" s="5" t="s">
        <v>3</v>
      </c>
      <c r="D6" s="5"/>
      <c r="E6" s="5"/>
    </row>
    <row r="7" ht="12.75">
      <c r="H7" s="6"/>
    </row>
    <row r="8" spans="2:8" ht="12.75"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H8" s="6"/>
    </row>
    <row r="9" spans="2:8" ht="12.75">
      <c r="B9" s="8"/>
      <c r="C9" s="9"/>
      <c r="D9" s="9"/>
      <c r="E9" s="9"/>
      <c r="F9" s="9"/>
      <c r="H9" s="6"/>
    </row>
    <row r="10" spans="2:9" ht="12.75">
      <c r="B10" s="10" t="s">
        <v>9</v>
      </c>
      <c r="C10" s="11">
        <v>23667382.8</v>
      </c>
      <c r="D10" s="11">
        <v>18546879.52</v>
      </c>
      <c r="E10" s="11">
        <v>14145582.36</v>
      </c>
      <c r="F10" s="11">
        <v>56359844.68</v>
      </c>
      <c r="H10" s="12"/>
      <c r="I10" s="13"/>
    </row>
    <row r="11" spans="1:8" ht="12.75">
      <c r="A11" s="14"/>
      <c r="B11" s="15"/>
      <c r="C11" s="16"/>
      <c r="D11" s="16"/>
      <c r="E11" s="16"/>
      <c r="F11" s="16"/>
      <c r="G11" s="14"/>
      <c r="H11" s="17"/>
    </row>
    <row r="12" spans="2:8" ht="12.75">
      <c r="B12" s="18" t="s">
        <v>10</v>
      </c>
      <c r="C12" s="19">
        <v>946200</v>
      </c>
      <c r="D12" s="19">
        <v>683119.66</v>
      </c>
      <c r="E12" s="19">
        <v>455409.51</v>
      </c>
      <c r="F12" s="19">
        <v>2084729.17</v>
      </c>
      <c r="H12" s="6"/>
    </row>
    <row r="13" spans="2:8" ht="12.75">
      <c r="B13" s="20"/>
      <c r="C13" s="20"/>
      <c r="D13" s="7" t="s">
        <v>11</v>
      </c>
      <c r="E13" s="7"/>
      <c r="F13" s="21">
        <f>SUM(F10:F12)</f>
        <v>58444573.85</v>
      </c>
      <c r="H13" s="6"/>
    </row>
    <row r="14" spans="2:8" ht="12.75">
      <c r="B14" s="12"/>
      <c r="C14" s="12"/>
      <c r="D14" s="13"/>
      <c r="E14" s="13"/>
      <c r="F14" s="13"/>
      <c r="G14" s="22"/>
      <c r="H14" s="6"/>
    </row>
    <row r="15" spans="2:8" ht="12.75">
      <c r="B15" s="12" t="s">
        <v>12</v>
      </c>
      <c r="C15" s="23"/>
      <c r="D15" s="22"/>
      <c r="E15" s="22"/>
      <c r="F15" s="13"/>
      <c r="G15" s="22"/>
      <c r="H15" s="6"/>
    </row>
    <row r="16" spans="2:3" ht="12.75">
      <c r="B16" s="12"/>
      <c r="C16" s="12"/>
    </row>
    <row r="17" spans="2:7" ht="12.75">
      <c r="B17" s="24"/>
      <c r="C17" s="7" t="s">
        <v>13</v>
      </c>
      <c r="D17" s="7"/>
      <c r="E17" s="7"/>
      <c r="F17" s="7"/>
      <c r="G17" s="25">
        <f>(4705753.5+5042898+2079873+2251293.75+2343800.7+4134744.9+2029689+1594485.9+530134.2+2742015.15+5963480.1+3429849.3+2900718.3+6069105.15+4521320.55+6209281.8+3256969.5+3792075.3+2502724.5+3445872.3+5942971.8+875094.3+2828193.9)/1.21</f>
        <v>65448218.92561982</v>
      </c>
    </row>
    <row r="18" spans="2:9" ht="12.75">
      <c r="B18" s="7" t="s">
        <v>14</v>
      </c>
      <c r="G18" s="26"/>
      <c r="I18" t="s">
        <v>12</v>
      </c>
    </row>
    <row r="19" spans="3:7" ht="12.75">
      <c r="C19" s="7" t="s">
        <v>15</v>
      </c>
      <c r="D19" s="7"/>
      <c r="E19" s="7"/>
      <c r="F19" s="7"/>
      <c r="G19" s="25">
        <f>F13</f>
        <v>58444573.85</v>
      </c>
    </row>
    <row r="20" spans="2:7" ht="12.75">
      <c r="B20" s="7" t="s">
        <v>16</v>
      </c>
      <c r="G20" s="26"/>
    </row>
    <row r="21" spans="2:7" ht="12.75">
      <c r="B21" s="27"/>
      <c r="C21" s="7" t="s">
        <v>17</v>
      </c>
      <c r="D21" s="7"/>
      <c r="E21" s="7"/>
      <c r="F21" s="7"/>
      <c r="G21" s="28">
        <f>+G17-G19</f>
        <v>7003645.075619817</v>
      </c>
    </row>
    <row r="22" spans="3:7" ht="12.75">
      <c r="C22" s="29"/>
      <c r="D22" s="13"/>
      <c r="E22" s="13"/>
      <c r="F22" s="30"/>
      <c r="G22" s="31"/>
    </row>
    <row r="23" spans="2:7" ht="12.75">
      <c r="B23" s="32"/>
      <c r="C23" s="7" t="s">
        <v>18</v>
      </c>
      <c r="D23" s="7"/>
      <c r="E23" s="7"/>
      <c r="F23" s="7"/>
      <c r="G23" s="31"/>
    </row>
    <row r="24" spans="2:7" ht="12.75">
      <c r="B24" s="32"/>
      <c r="C24" s="33" t="s">
        <v>19</v>
      </c>
      <c r="D24" s="33"/>
      <c r="E24" s="33"/>
      <c r="F24" s="33"/>
      <c r="G24" s="34">
        <f>+2828193.9/1.21</f>
        <v>2337350.3305785125</v>
      </c>
    </row>
    <row r="25" ht="12.75">
      <c r="B25" s="12"/>
    </row>
    <row r="28" spans="1:9" ht="12.75">
      <c r="A28" t="s">
        <v>0</v>
      </c>
      <c r="H28" s="1"/>
      <c r="I28" s="1"/>
    </row>
    <row r="29" spans="4:7" ht="12.75">
      <c r="D29" s="2" t="s">
        <v>1</v>
      </c>
      <c r="E29" s="2"/>
      <c r="F29" s="2"/>
      <c r="G29" s="2"/>
    </row>
    <row r="30" spans="4:7" ht="12.75">
      <c r="D30" s="3" t="s">
        <v>2</v>
      </c>
      <c r="E30" s="3"/>
      <c r="F30" s="3"/>
      <c r="G30" s="3"/>
    </row>
    <row r="33" spans="3:5" ht="12.75">
      <c r="C33" s="5" t="s">
        <v>20</v>
      </c>
      <c r="D33" s="5"/>
      <c r="E33" s="5"/>
    </row>
    <row r="35" spans="2:6" ht="12.75">
      <c r="B35" s="7" t="s">
        <v>4</v>
      </c>
      <c r="C35" s="7" t="s">
        <v>5</v>
      </c>
      <c r="D35" s="7" t="s">
        <v>6</v>
      </c>
      <c r="E35" s="7" t="s">
        <v>7</v>
      </c>
      <c r="F35" s="7" t="s">
        <v>8</v>
      </c>
    </row>
    <row r="36" spans="2:6" ht="12.75">
      <c r="B36" s="8"/>
      <c r="C36" s="9"/>
      <c r="D36" s="9"/>
      <c r="E36" s="9"/>
      <c r="F36" s="9"/>
    </row>
    <row r="37" spans="2:6" ht="12.75">
      <c r="B37" s="10" t="s">
        <v>9</v>
      </c>
      <c r="C37" s="11">
        <v>8242768.340000001</v>
      </c>
      <c r="D37" s="11">
        <v>4152719.24</v>
      </c>
      <c r="E37" s="11">
        <v>3453690.58</v>
      </c>
      <c r="F37" s="11">
        <v>15849178.16</v>
      </c>
    </row>
    <row r="38" spans="1:7" ht="12.75">
      <c r="A38" s="14"/>
      <c r="B38" s="15"/>
      <c r="C38" s="16"/>
      <c r="D38" s="16"/>
      <c r="E38" s="16"/>
      <c r="F38" s="16"/>
      <c r="G38" s="14"/>
    </row>
    <row r="39" spans="2:6" ht="12.75">
      <c r="B39" s="18" t="s">
        <v>10</v>
      </c>
      <c r="C39" s="19">
        <v>1936800</v>
      </c>
      <c r="D39" s="19">
        <v>3298017.81</v>
      </c>
      <c r="E39" s="19">
        <v>969609.33</v>
      </c>
      <c r="F39" s="19">
        <v>6204427.140000001</v>
      </c>
    </row>
    <row r="40" spans="2:6" ht="12.75">
      <c r="B40" s="20"/>
      <c r="C40" s="20"/>
      <c r="D40" s="7" t="s">
        <v>11</v>
      </c>
      <c r="E40" s="7"/>
      <c r="F40" s="21">
        <f>SUM(F37:F39)</f>
        <v>22053605.3</v>
      </c>
    </row>
    <row r="41" spans="2:7" ht="12.75">
      <c r="B41" s="12"/>
      <c r="C41" s="12"/>
      <c r="D41" s="13"/>
      <c r="E41" s="13"/>
      <c r="F41" s="13"/>
      <c r="G41" s="22"/>
    </row>
    <row r="42" spans="2:7" ht="12.75">
      <c r="B42" s="12" t="s">
        <v>12</v>
      </c>
      <c r="C42" s="23"/>
      <c r="D42" s="22"/>
      <c r="E42" s="22"/>
      <c r="F42" s="13"/>
      <c r="G42" s="22"/>
    </row>
    <row r="43" spans="2:3" ht="12.75">
      <c r="B43" s="12"/>
      <c r="C43" s="12"/>
    </row>
    <row r="44" spans="2:7" ht="12.75">
      <c r="B44" s="24"/>
      <c r="C44" s="7" t="s">
        <v>21</v>
      </c>
      <c r="D44" s="7"/>
      <c r="E44" s="7"/>
      <c r="F44" s="7"/>
      <c r="G44" s="25">
        <f>(1771563.96+1665823.68+2695858.2+5263261.68+14615883.3+14269793.82)/1.21</f>
        <v>33291061.685950413</v>
      </c>
    </row>
    <row r="45" spans="2:7" ht="12.75">
      <c r="B45" s="7" t="s">
        <v>14</v>
      </c>
      <c r="G45" s="26"/>
    </row>
    <row r="46" spans="3:7" ht="12.75">
      <c r="C46" s="7" t="s">
        <v>22</v>
      </c>
      <c r="D46" s="7"/>
      <c r="E46" s="7"/>
      <c r="F46" s="7"/>
      <c r="G46" s="25">
        <f>F40</f>
        <v>22053605.3</v>
      </c>
    </row>
    <row r="47" spans="2:7" ht="12.75">
      <c r="B47" s="7" t="s">
        <v>16</v>
      </c>
      <c r="G47" s="26"/>
    </row>
    <row r="48" spans="2:7" ht="12.75">
      <c r="B48" s="27"/>
      <c r="C48" s="7" t="s">
        <v>23</v>
      </c>
      <c r="D48" s="7"/>
      <c r="E48" s="7"/>
      <c r="F48" s="7"/>
      <c r="G48" s="28">
        <f>+G44-G46</f>
        <v>11237456.385950413</v>
      </c>
    </row>
    <row r="49" spans="3:7" ht="12.75">
      <c r="C49" s="29"/>
      <c r="D49" s="13"/>
      <c r="E49" s="13"/>
      <c r="F49" s="30"/>
      <c r="G49" s="22"/>
    </row>
    <row r="50" spans="2:7" ht="12.75">
      <c r="B50" s="32"/>
      <c r="C50" s="7" t="s">
        <v>18</v>
      </c>
      <c r="D50" s="7"/>
      <c r="E50" s="7"/>
      <c r="F50" s="7"/>
      <c r="G50" s="22"/>
    </row>
    <row r="51" spans="2:7" ht="12.75">
      <c r="B51" s="12"/>
      <c r="C51" s="33" t="s">
        <v>24</v>
      </c>
      <c r="D51" s="33"/>
      <c r="E51" s="33"/>
      <c r="F51" s="33"/>
      <c r="G51" s="34">
        <f>+14269793.82/1.21</f>
        <v>11793218.033057852</v>
      </c>
    </row>
    <row r="52" spans="2:6" ht="12.75">
      <c r="B52" s="12"/>
      <c r="C52" s="6"/>
      <c r="D52" s="6"/>
      <c r="E52" s="6"/>
      <c r="F52" s="6"/>
    </row>
  </sheetData>
  <sheetProtection selectLockedCells="1" selectUnlockedCells="1"/>
  <mergeCells count="18">
    <mergeCell ref="D2:G2"/>
    <mergeCell ref="D3:G3"/>
    <mergeCell ref="C6:E6"/>
    <mergeCell ref="D13:E13"/>
    <mergeCell ref="C17:F17"/>
    <mergeCell ref="C19:F19"/>
    <mergeCell ref="C21:F21"/>
    <mergeCell ref="C23:F23"/>
    <mergeCell ref="C24:F24"/>
    <mergeCell ref="D29:G29"/>
    <mergeCell ref="D30:G30"/>
    <mergeCell ref="C33:E33"/>
    <mergeCell ref="D40:E40"/>
    <mergeCell ref="C44:F44"/>
    <mergeCell ref="C46:F46"/>
    <mergeCell ref="C48:F48"/>
    <mergeCell ref="C50:F50"/>
    <mergeCell ref="C51:F5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Q46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9.8515625" style="0" customWidth="1"/>
    <col min="3" max="3" width="9.57421875" style="0" customWidth="1"/>
    <col min="4" max="4" width="14.28125" style="0" customWidth="1"/>
    <col min="5" max="5" width="23.28125" style="0" customWidth="1"/>
    <col min="6" max="6" width="21.00390625" style="0" customWidth="1"/>
    <col min="7" max="7" width="20.421875" style="0" customWidth="1"/>
    <col min="8" max="8" width="1.1484375" style="0" customWidth="1"/>
    <col min="9" max="9" width="2.28125" style="0" customWidth="1"/>
    <col min="11" max="11" width="21.421875" style="0" customWidth="1"/>
    <col min="12" max="13" width="0" style="0" hidden="1" customWidth="1"/>
    <col min="14" max="14" width="12.28125" style="0" customWidth="1"/>
    <col min="15" max="15" width="11.8515625" style="0" customWidth="1"/>
    <col min="17" max="17" width="12.7109375" style="0" customWidth="1"/>
    <col min="22" max="22" width="14.28125" style="0" customWidth="1"/>
  </cols>
  <sheetData>
    <row r="1" spans="2:7" ht="12.75">
      <c r="B1" s="35" t="s">
        <v>25</v>
      </c>
      <c r="C1" s="35"/>
      <c r="D1" s="35"/>
      <c r="E1" s="35"/>
      <c r="F1" s="35"/>
      <c r="G1" s="35"/>
    </row>
    <row r="2" spans="2:16" ht="12.75">
      <c r="B2" s="36"/>
      <c r="C2" s="36"/>
      <c r="D2" s="36"/>
      <c r="E2" s="36"/>
      <c r="F2" s="36"/>
      <c r="G2" s="36"/>
      <c r="P2" s="37"/>
    </row>
    <row r="3" spans="2:17" ht="12.75">
      <c r="B3" s="38" t="s">
        <v>26</v>
      </c>
      <c r="C3" s="38"/>
      <c r="D3" s="38"/>
      <c r="E3" s="38"/>
      <c r="F3" s="38"/>
      <c r="G3" s="38"/>
      <c r="N3" s="17"/>
      <c r="O3" s="39"/>
      <c r="P3" s="39"/>
      <c r="Q3" s="37"/>
    </row>
    <row r="4" spans="2:17" ht="12.75">
      <c r="B4" s="38"/>
      <c r="C4" s="38"/>
      <c r="D4" s="38"/>
      <c r="E4" s="38" t="s">
        <v>27</v>
      </c>
      <c r="F4" s="38"/>
      <c r="G4" s="38"/>
      <c r="N4" s="17"/>
      <c r="O4" s="39"/>
      <c r="P4" s="39"/>
      <c r="Q4" s="37"/>
    </row>
    <row r="5" spans="2:17" ht="12.75">
      <c r="B5" s="40"/>
      <c r="C5" s="40"/>
      <c r="D5" s="40"/>
      <c r="E5" s="40"/>
      <c r="F5" s="40"/>
      <c r="G5" s="40"/>
      <c r="N5" s="17"/>
      <c r="O5" s="39"/>
      <c r="P5" s="39"/>
      <c r="Q5" s="37"/>
    </row>
    <row r="6" spans="2:16" ht="12.75">
      <c r="B6" s="41"/>
      <c r="C6" s="42"/>
      <c r="D6" s="42"/>
      <c r="E6" s="43"/>
      <c r="F6" s="44"/>
      <c r="G6" s="44"/>
      <c r="N6" s="17"/>
      <c r="O6" s="39"/>
      <c r="P6" s="39"/>
    </row>
    <row r="7" spans="2:17" ht="12.75">
      <c r="B7" s="45"/>
      <c r="C7" s="46"/>
      <c r="D7" s="46"/>
      <c r="E7" s="47" t="s">
        <v>28</v>
      </c>
      <c r="F7" s="47" t="s">
        <v>29</v>
      </c>
      <c r="G7" s="47" t="s">
        <v>30</v>
      </c>
      <c r="N7" s="17"/>
      <c r="O7" s="39"/>
      <c r="P7" s="39"/>
      <c r="Q7" s="37"/>
    </row>
    <row r="8" spans="2:17" ht="12.75">
      <c r="B8" s="48" t="s">
        <v>31</v>
      </c>
      <c r="C8" s="48"/>
      <c r="D8" s="48"/>
      <c r="E8" s="49">
        <v>11400000</v>
      </c>
      <c r="F8" s="49">
        <v>12572636.574380167</v>
      </c>
      <c r="G8" s="50">
        <v>1172636.5743801668</v>
      </c>
      <c r="K8" s="37"/>
      <c r="N8" s="17"/>
      <c r="O8" s="39"/>
      <c r="P8" s="39"/>
      <c r="Q8" s="37"/>
    </row>
    <row r="9" spans="2:16" ht="12.75">
      <c r="B9" s="51"/>
      <c r="C9" s="52"/>
      <c r="D9" s="52"/>
      <c r="E9" s="53"/>
      <c r="F9" s="54"/>
      <c r="G9" s="53"/>
      <c r="K9" s="37"/>
      <c r="N9" s="17"/>
      <c r="O9" s="39"/>
      <c r="P9" s="39"/>
    </row>
    <row r="10" spans="2:17" ht="12.75">
      <c r="B10" s="55" t="s">
        <v>32</v>
      </c>
      <c r="C10" s="56"/>
      <c r="D10" s="56"/>
      <c r="E10" s="57">
        <v>-1200000</v>
      </c>
      <c r="F10" s="54">
        <v>-1222561.86</v>
      </c>
      <c r="G10" s="58">
        <v>-22561.860000000102</v>
      </c>
      <c r="K10" s="37"/>
      <c r="N10" s="17"/>
      <c r="O10" s="39"/>
      <c r="P10" s="39"/>
      <c r="Q10" s="37"/>
    </row>
    <row r="11" spans="2:17" ht="12.75">
      <c r="B11" s="55" t="s">
        <v>33</v>
      </c>
      <c r="C11" s="56"/>
      <c r="D11" s="56"/>
      <c r="E11" s="57">
        <v>-600000</v>
      </c>
      <c r="F11" s="54">
        <v>-580875.22</v>
      </c>
      <c r="G11" s="59">
        <v>19124.780000000028</v>
      </c>
      <c r="K11" s="60"/>
      <c r="L11" s="37"/>
      <c r="N11" s="17"/>
      <c r="O11" s="39"/>
      <c r="P11" s="39"/>
      <c r="Q11" s="37"/>
    </row>
    <row r="12" spans="2:16" ht="12.75">
      <c r="B12" s="55" t="s">
        <v>34</v>
      </c>
      <c r="C12" s="56"/>
      <c r="D12" s="56"/>
      <c r="E12" s="57">
        <v>-4400000</v>
      </c>
      <c r="F12" s="54">
        <v>-4288241.9</v>
      </c>
      <c r="G12" s="59">
        <v>111758.09999999963</v>
      </c>
      <c r="K12" s="37"/>
      <c r="N12" s="17"/>
      <c r="O12" s="39"/>
      <c r="P12" s="39"/>
    </row>
    <row r="13" spans="2:16" ht="12.75">
      <c r="B13" s="55" t="s">
        <v>35</v>
      </c>
      <c r="C13" s="56"/>
      <c r="D13" s="56"/>
      <c r="E13" s="57">
        <v>-500000</v>
      </c>
      <c r="F13" s="54">
        <v>-260331.13</v>
      </c>
      <c r="G13" s="61">
        <v>239668.87</v>
      </c>
      <c r="K13" s="62"/>
      <c r="N13" s="17"/>
      <c r="O13" s="39"/>
      <c r="P13" s="39"/>
    </row>
    <row r="14" spans="2:16" ht="12.75">
      <c r="B14" s="55" t="s">
        <v>36</v>
      </c>
      <c r="C14" s="56"/>
      <c r="D14" s="56"/>
      <c r="E14" s="57">
        <v>-500000</v>
      </c>
      <c r="F14" s="54">
        <v>-731434.59</v>
      </c>
      <c r="G14" s="58">
        <v>-231434.58999999997</v>
      </c>
      <c r="K14" s="62"/>
      <c r="N14" s="17"/>
      <c r="O14" s="39"/>
      <c r="P14" s="39"/>
    </row>
    <row r="15" spans="2:17" ht="12.75">
      <c r="B15" s="55"/>
      <c r="C15" s="56"/>
      <c r="D15" s="56"/>
      <c r="E15" s="57"/>
      <c r="F15" s="54"/>
      <c r="G15" s="57"/>
      <c r="N15" s="17"/>
      <c r="O15" s="39"/>
      <c r="P15" s="39"/>
      <c r="Q15" s="37"/>
    </row>
    <row r="16" spans="2:17" ht="12.75">
      <c r="B16" s="63" t="s">
        <v>37</v>
      </c>
      <c r="C16" s="64"/>
      <c r="D16" s="64"/>
      <c r="E16" s="65">
        <v>-7200000</v>
      </c>
      <c r="F16" s="66">
        <v>-7083444.7</v>
      </c>
      <c r="G16" s="67">
        <v>116555.29999999958</v>
      </c>
      <c r="N16" s="17"/>
      <c r="O16" s="39"/>
      <c r="P16" s="39"/>
      <c r="Q16" s="37"/>
    </row>
    <row r="17" spans="2:16" ht="12.75">
      <c r="B17" s="68" t="s">
        <v>38</v>
      </c>
      <c r="C17" s="69"/>
      <c r="D17" s="69"/>
      <c r="E17" s="70">
        <v>4200000</v>
      </c>
      <c r="F17" s="70">
        <v>5489191.874380167</v>
      </c>
      <c r="G17" s="71">
        <v>1289191.8743801664</v>
      </c>
      <c r="K17" s="37"/>
      <c r="N17" s="17"/>
      <c r="O17" s="39"/>
      <c r="P17" s="39"/>
    </row>
    <row r="18" ht="12.75">
      <c r="K18" s="72"/>
    </row>
    <row r="19" spans="2:11" ht="12.75">
      <c r="B19" s="73" t="s">
        <v>39</v>
      </c>
      <c r="C19" s="73"/>
      <c r="D19" s="73"/>
      <c r="E19" s="73"/>
      <c r="F19" s="73"/>
      <c r="G19" s="74">
        <f>+12572636.57*2-5762860.2-7083444.7</f>
        <v>12298968.240000002</v>
      </c>
      <c r="K19" s="72"/>
    </row>
    <row r="20" ht="12.75">
      <c r="K20" s="72"/>
    </row>
    <row r="21" spans="2:17" ht="12.75">
      <c r="B21" s="75"/>
      <c r="C21" s="17"/>
      <c r="D21" s="76"/>
      <c r="F21" s="77"/>
      <c r="G21" s="77"/>
      <c r="J21" s="14"/>
      <c r="K21" s="14"/>
      <c r="P21" s="37"/>
      <c r="Q21" s="37"/>
    </row>
    <row r="22" spans="2:17" ht="12.75">
      <c r="B22" s="75"/>
      <c r="C22" s="17"/>
      <c r="D22" s="76"/>
      <c r="F22" s="77"/>
      <c r="G22" s="77"/>
      <c r="J22" s="14"/>
      <c r="K22" s="14"/>
      <c r="P22" s="37"/>
      <c r="Q22" s="37"/>
    </row>
    <row r="23" spans="2:17" ht="12.75">
      <c r="B23" s="75"/>
      <c r="C23" s="17"/>
      <c r="D23" s="76"/>
      <c r="F23" s="77"/>
      <c r="G23" s="77"/>
      <c r="J23" s="14"/>
      <c r="K23" s="14"/>
      <c r="P23" s="37"/>
      <c r="Q23" s="37"/>
    </row>
    <row r="24" spans="2:17" ht="12.75">
      <c r="B24" s="1"/>
      <c r="C24" s="76"/>
      <c r="D24" s="76"/>
      <c r="E24" s="1"/>
      <c r="F24" s="77"/>
      <c r="G24" s="77"/>
      <c r="J24" s="14"/>
      <c r="K24" s="14" t="s">
        <v>12</v>
      </c>
      <c r="P24" s="37"/>
      <c r="Q24" s="37"/>
    </row>
    <row r="25" spans="2:16" ht="12.75">
      <c r="B25" s="1"/>
      <c r="C25" s="76"/>
      <c r="D25" s="76"/>
      <c r="E25" s="1"/>
      <c r="F25" s="77"/>
      <c r="G25" s="77"/>
      <c r="P25" s="37"/>
    </row>
    <row r="26" spans="2:17" ht="12.75">
      <c r="B26" s="1"/>
      <c r="C26" s="76"/>
      <c r="D26" s="76"/>
      <c r="E26" s="1"/>
      <c r="F26" s="77"/>
      <c r="G26" s="77"/>
      <c r="Q26" s="37"/>
    </row>
    <row r="27" spans="2:7" ht="12.75">
      <c r="B27" s="1"/>
      <c r="E27" s="1"/>
      <c r="F27" s="1"/>
      <c r="G27" s="1"/>
    </row>
    <row r="28" spans="2:14" ht="12.75">
      <c r="B28" s="1"/>
      <c r="E28" s="1"/>
      <c r="F28" s="1"/>
      <c r="G28" s="1"/>
      <c r="N28" s="37"/>
    </row>
    <row r="29" spans="2:7" ht="12.75">
      <c r="B29" s="1"/>
      <c r="E29" s="1"/>
      <c r="F29" s="1"/>
      <c r="G29" s="1"/>
    </row>
    <row r="30" spans="2:16" ht="12.75">
      <c r="B30" s="1"/>
      <c r="E30" s="1"/>
      <c r="F30" s="1" t="s">
        <v>12</v>
      </c>
      <c r="G30" s="1"/>
      <c r="K30" s="78" t="str">
        <f>+B10</f>
        <v>* Gastos Fijos </v>
      </c>
      <c r="L30" s="37"/>
      <c r="N30" s="79">
        <f>+O30/O35</f>
        <v>0.17259425488279737</v>
      </c>
      <c r="O30" s="37">
        <f>+F10</f>
        <v>-1222561.86</v>
      </c>
      <c r="P30" s="79">
        <f>O30/O35</f>
        <v>0.17259425488279737</v>
      </c>
    </row>
    <row r="31" spans="2:16" ht="12.75">
      <c r="B31" s="1"/>
      <c r="E31" s="1"/>
      <c r="F31" s="1"/>
      <c r="G31" s="1"/>
      <c r="K31" s="78" t="str">
        <f>+B11</f>
        <v>* Eq. de Alcantarillado </v>
      </c>
      <c r="L31" s="37"/>
      <c r="N31" s="79">
        <f>+O31/O35</f>
        <v>0.08200462410612169</v>
      </c>
      <c r="O31" s="37">
        <f>+F11</f>
        <v>-580875.22</v>
      </c>
      <c r="P31" s="79">
        <f>O31/O35</f>
        <v>0.08200462410612169</v>
      </c>
    </row>
    <row r="32" spans="2:16" ht="12.75">
      <c r="B32" s="1"/>
      <c r="E32" s="1"/>
      <c r="F32" s="1"/>
      <c r="G32" s="1"/>
      <c r="K32" s="78" t="str">
        <f>+B12</f>
        <v>* Zonas </v>
      </c>
      <c r="N32" s="79">
        <f>+O32/O35</f>
        <v>0.6053893383257443</v>
      </c>
      <c r="O32" s="37">
        <f>+F12</f>
        <v>-4288241.9</v>
      </c>
      <c r="P32" s="79">
        <f>O32/O35</f>
        <v>0.6053893383257443</v>
      </c>
    </row>
    <row r="33" spans="2:16" ht="12.75">
      <c r="B33" s="1"/>
      <c r="E33" s="1"/>
      <c r="F33" s="1"/>
      <c r="G33" s="1"/>
      <c r="K33" t="s">
        <v>40</v>
      </c>
      <c r="N33" s="79">
        <f>+O33/O35</f>
        <v>0.03675205228890966</v>
      </c>
      <c r="O33" s="78">
        <f>+F13</f>
        <v>-260331.13</v>
      </c>
      <c r="P33" s="79">
        <f>O33/O35</f>
        <v>0.03675205228890966</v>
      </c>
    </row>
    <row r="34" spans="2:16" ht="12.75">
      <c r="B34" s="1"/>
      <c r="E34" s="1"/>
      <c r="F34" s="1"/>
      <c r="G34" s="1"/>
      <c r="K34" t="s">
        <v>41</v>
      </c>
      <c r="N34" s="79">
        <f>+O34/O35</f>
        <v>0.10325973039642702</v>
      </c>
      <c r="O34" s="78">
        <f>+F14</f>
        <v>-731434.59</v>
      </c>
      <c r="P34" s="79">
        <f>O34/O35</f>
        <v>0.10325973039642702</v>
      </c>
    </row>
    <row r="35" spans="2:16" ht="12.75">
      <c r="B35" s="1"/>
      <c r="E35" s="1"/>
      <c r="F35" s="1"/>
      <c r="G35" s="1"/>
      <c r="O35" s="78">
        <f>SUM(F10:F14)</f>
        <v>-7083444.7</v>
      </c>
      <c r="P35" s="80">
        <f>SUM(P30:P33)</f>
        <v>0.8967402696035729</v>
      </c>
    </row>
    <row r="36" spans="2:7" ht="12.75">
      <c r="B36" s="1"/>
      <c r="E36" s="1"/>
      <c r="F36" s="1"/>
      <c r="G36" s="1"/>
    </row>
    <row r="37" spans="2:7" ht="12.75">
      <c r="B37" s="1"/>
      <c r="E37" s="1"/>
      <c r="F37" s="1"/>
      <c r="G37" s="1"/>
    </row>
    <row r="38" spans="2:7" ht="12.75">
      <c r="B38" s="1"/>
      <c r="E38" s="1"/>
      <c r="F38" s="1"/>
      <c r="G38" s="1"/>
    </row>
    <row r="39" spans="2:7" ht="12.75">
      <c r="B39" s="1"/>
      <c r="E39" s="1"/>
      <c r="F39" s="1"/>
      <c r="G39" s="1"/>
    </row>
    <row r="40" spans="2:7" ht="12.75">
      <c r="B40" s="1"/>
      <c r="E40" s="1"/>
      <c r="F40" s="1"/>
      <c r="G40" s="1"/>
    </row>
    <row r="41" spans="2:7" ht="12.75">
      <c r="B41" s="1"/>
      <c r="E41" s="1"/>
      <c r="F41" s="1"/>
      <c r="G41" s="1"/>
    </row>
    <row r="42" spans="2:7" ht="12.75">
      <c r="B42" s="1"/>
      <c r="E42" s="1"/>
      <c r="F42" s="1"/>
      <c r="G42" s="1"/>
    </row>
    <row r="43" spans="2:7" ht="12.75">
      <c r="B43" s="1"/>
      <c r="E43" s="1"/>
      <c r="F43" s="1"/>
      <c r="G43" s="1"/>
    </row>
    <row r="44" spans="2:7" ht="12.75">
      <c r="B44" s="1"/>
      <c r="E44" s="1"/>
      <c r="F44" s="1"/>
      <c r="G44" s="1"/>
    </row>
    <row r="45" spans="2:7" ht="12.75">
      <c r="B45" s="1"/>
      <c r="E45" s="1"/>
      <c r="F45" s="1"/>
      <c r="G45" s="1"/>
    </row>
    <row r="46" spans="2:7" ht="12.75">
      <c r="B46" s="1"/>
      <c r="E46" s="1"/>
      <c r="F46" s="1"/>
      <c r="G46" s="1"/>
    </row>
  </sheetData>
  <sheetProtection selectLockedCells="1" selectUnlockedCells="1"/>
  <mergeCells count="3">
    <mergeCell ref="B1:G1"/>
    <mergeCell ref="B3:G3"/>
    <mergeCell ref="B19:F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2022-06-22T11:35:23Z</dcterms:created>
  <dcterms:modified xsi:type="dcterms:W3CDTF">2022-06-22T11:37:36Z</dcterms:modified>
  <cp:category/>
  <cp:version/>
  <cp:contentType/>
  <cp:contentStatus/>
  <cp:revision>1</cp:revision>
</cp:coreProperties>
</file>