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7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<sst xmlns="http://schemas.openxmlformats.org/spreadsheetml/2006/main" count="58" uniqueCount="40">
  <si>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 xml:space="preserve">    </t>
  </si>
  <si>
    <t xml:space="preserve">COOP. INTEGRAL DE PROVISION DE </t>
  </si>
  <si>
    <t xml:space="preserve">                          SERVICIOS PUBLICOS DE TANDIL LTDA.</t>
  </si>
  <si>
    <t>REENTOSCADO 2021</t>
  </si>
  <si>
    <t>MES\CONCEPTO</t>
  </si>
  <si>
    <t>OBRAS</t>
  </si>
  <si>
    <t>EQ. CONSTRUC.</t>
  </si>
  <si>
    <t>SUELDOS</t>
  </si>
  <si>
    <t>TOTAL</t>
  </si>
  <si>
    <t>SALDO ANTERIOR</t>
  </si>
  <si>
    <t>SEPTIEMBRE</t>
  </si>
  <si>
    <t>TOTAL EGRESOS</t>
  </si>
  <si>
    <t xml:space="preserve"> </t>
  </si>
  <si>
    <t>TOTAL INGRESOS REENTOSCADO NETOS DE IVA 2021</t>
  </si>
  <si>
    <t>MENOS</t>
  </si>
  <si>
    <t>TOTAL EGRESOS REENTOSCADO NETOS DE IVA 2021</t>
  </si>
  <si>
    <t>IGUAL</t>
  </si>
  <si>
    <t>RESULTADO NETO DE IVA 2021</t>
  </si>
  <si>
    <t xml:space="preserve">           SALDOS PENDIENTES DE COBRO</t>
  </si>
  <si>
    <t>CERTIFICADO N° 1 –  OBRA Nº 4 FACT. 01/10/2021</t>
  </si>
  <si>
    <t>ENTOSCADO 2021</t>
  </si>
  <si>
    <t>TOTAL INGRESOS ENTOSCADO NETOS DE IVA 2021</t>
  </si>
  <si>
    <t>TOTAL EGRESOS ENTOSCADO NETOS DE IVA 2021</t>
  </si>
  <si>
    <t>COOP. INTEGRAL DE PROVISION DE SERVICIOS PUBLICOS DE TANDIL LTDA.</t>
  </si>
  <si>
    <t>PRESUPUESTO – SEPTIEMBRE 2021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</si>
  <si>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</si>
  <si>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</si>
  <si>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</si>
  <si>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</si>
  <si>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</si>
  <si>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</si>
  <si>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</si>
  <si>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</si>
  <si>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</t>
  </si>
  <si>
    <t>* Otros trabajos</t>
  </si>
  <si>
    <t>Subtotal egresos ordinarios</t>
  </si>
  <si>
    <t xml:space="preserve">Saldo para cuota </t>
  </si>
  <si>
    <t>Saldo para cuota acumulado a Septiembre 2021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</si>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</sst>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&quot;$ &quot;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11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5" fontId="6" fillId="6" borderId="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4" fontId="7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7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8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-0.015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98"/>
          <c:w val="0.3005"/>
          <c:h val="0.48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'!$K$28:$K$32</c:f>
              <c:strCache/>
            </c:strRef>
          </c:cat>
          <c:val>
            <c:numRef>
              <c:f>'PRESUPUESTO '!$P$28:$P$32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27325"/>
          <c:w val="0.27175"/>
          <c:h val="0.7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152400</xdr:rowOff>
    </xdr:from>
    <xdr:to>
      <xdr:col>2</xdr:col>
      <xdr:colOff>1104900</xdr:colOff>
      <xdr:row>29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00525"/>
          <a:ext cx="2514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95250</xdr:rowOff>
    </xdr:from>
    <xdr:to>
      <xdr:col>6</xdr:col>
      <xdr:colOff>1114425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575" y="3333750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1"/>
  <sheetViews>
    <sheetView zoomScale="85" zoomScaleNormal="85" workbookViewId="0" topLeftCell="A37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v>12414801.8</v>
      </c>
      <c r="D10" s="11">
        <v>10005207.4</v>
      </c>
      <c r="E10" s="11">
        <v>6845349.34</v>
      </c>
      <c r="F10" s="11">
        <v>29265358.540000003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599200</v>
      </c>
      <c r="D12" s="19">
        <v>444023.02</v>
      </c>
      <c r="E12" s="19">
        <v>493284.42000000004</v>
      </c>
      <c r="F12" s="19">
        <v>1536507.44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30801865.980000004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(4705753.5+5042898+2079873+2251293.75+2343800.7+4134744.9+2029689+1594485.9+530134.2+2742015.15+5963480.1+3429849.3+2900718.3)/1.21</f>
        <v>32850194.87603305</v>
      </c>
    </row>
    <row r="18" spans="2:7" ht="12.75">
      <c r="B18" s="7" t="s">
        <v>14</v>
      </c>
      <c r="G18" s="26"/>
    </row>
    <row r="19" spans="3:7" ht="12.75">
      <c r="C19" s="7" t="s">
        <v>15</v>
      </c>
      <c r="D19" s="7"/>
      <c r="E19" s="7"/>
      <c r="F19" s="7"/>
      <c r="G19" s="25">
        <f>F13</f>
        <v>30801865.980000004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</f>
        <v>2048328.896033045</v>
      </c>
    </row>
    <row r="22" spans="3:7" ht="12.75">
      <c r="C22" s="29"/>
      <c r="D22" s="13"/>
      <c r="E22" s="13"/>
      <c r="F22" s="30"/>
      <c r="G22" s="22"/>
    </row>
    <row r="23" spans="2:7" ht="12.75">
      <c r="B23" s="31"/>
      <c r="C23" s="7" t="s">
        <v>18</v>
      </c>
      <c r="D23" s="7"/>
      <c r="E23" s="7"/>
      <c r="F23" s="7"/>
      <c r="G23" s="22"/>
    </row>
    <row r="24" spans="2:7" ht="12.75">
      <c r="B24" s="31"/>
      <c r="C24" s="32" t="s">
        <v>19</v>
      </c>
      <c r="D24" s="32"/>
      <c r="E24" s="32"/>
      <c r="F24" s="32"/>
      <c r="G24" s="33">
        <f>+2900718.3/1.21</f>
        <v>2397287.851239669</v>
      </c>
    </row>
    <row r="25" spans="2:5" ht="12.75">
      <c r="B25" s="1"/>
      <c r="C25" s="1"/>
      <c r="E25" s="34"/>
    </row>
    <row r="28" spans="1:9" ht="12.75">
      <c r="A28" t="s">
        <v>0</v>
      </c>
      <c r="H28" s="1"/>
      <c r="I28" s="1"/>
    </row>
    <row r="29" spans="4:7" ht="12.75">
      <c r="D29" s="2" t="s">
        <v>1</v>
      </c>
      <c r="E29" s="2"/>
      <c r="F29" s="2"/>
      <c r="G29" s="2"/>
    </row>
    <row r="30" spans="4:7" ht="12.75">
      <c r="D30" s="3" t="s">
        <v>2</v>
      </c>
      <c r="E30" s="3"/>
      <c r="F30" s="3"/>
      <c r="G30" s="3"/>
    </row>
    <row r="33" spans="3:5" ht="12.75">
      <c r="C33" s="5" t="s">
        <v>20</v>
      </c>
      <c r="D33" s="5"/>
      <c r="E33" s="5"/>
    </row>
    <row r="35" spans="2:6" ht="12.75">
      <c r="B35" s="7" t="s">
        <v>4</v>
      </c>
      <c r="C35" s="7" t="s">
        <v>5</v>
      </c>
      <c r="D35" s="7" t="s">
        <v>6</v>
      </c>
      <c r="E35" s="7" t="s">
        <v>7</v>
      </c>
      <c r="F35" s="7" t="s">
        <v>8</v>
      </c>
    </row>
    <row r="36" spans="2:6" ht="12.75">
      <c r="B36" s="8"/>
      <c r="C36" s="9"/>
      <c r="D36" s="9"/>
      <c r="E36" s="9"/>
      <c r="F36" s="9"/>
    </row>
    <row r="37" spans="2:6" ht="12.75">
      <c r="B37" s="10" t="s">
        <v>9</v>
      </c>
      <c r="C37" s="11">
        <v>5008604</v>
      </c>
      <c r="D37" s="11">
        <v>3415899.21</v>
      </c>
      <c r="E37" s="11">
        <v>2544871.56</v>
      </c>
      <c r="F37" s="11">
        <v>10969374.77</v>
      </c>
    </row>
    <row r="38" spans="1:7" ht="12.75">
      <c r="A38" s="14"/>
      <c r="B38" s="15"/>
      <c r="C38" s="16"/>
      <c r="D38" s="16"/>
      <c r="E38" s="16"/>
      <c r="F38" s="16"/>
      <c r="G38" s="14"/>
    </row>
    <row r="39" spans="2:6" ht="12.75">
      <c r="B39" s="18" t="s">
        <v>10</v>
      </c>
      <c r="C39" s="19">
        <v>2246141</v>
      </c>
      <c r="D39" s="19">
        <v>671547.19</v>
      </c>
      <c r="E39" s="19">
        <v>795467.23</v>
      </c>
      <c r="F39" s="19">
        <v>3713155.42</v>
      </c>
    </row>
    <row r="40" spans="2:6" ht="12.75">
      <c r="B40" s="20"/>
      <c r="C40" s="20"/>
      <c r="D40" s="7" t="s">
        <v>11</v>
      </c>
      <c r="E40" s="7"/>
      <c r="F40" s="21">
        <f>SUM(F37:F39)</f>
        <v>14682530.19</v>
      </c>
    </row>
    <row r="41" spans="2:7" ht="12.75">
      <c r="B41" s="12"/>
      <c r="C41" s="12"/>
      <c r="D41" s="13"/>
      <c r="E41" s="13"/>
      <c r="F41" s="13"/>
      <c r="G41" s="22"/>
    </row>
    <row r="42" spans="2:7" ht="12.75">
      <c r="B42" s="12" t="s">
        <v>12</v>
      </c>
      <c r="C42" s="23"/>
      <c r="D42" s="22"/>
      <c r="E42" s="22"/>
      <c r="F42" s="13"/>
      <c r="G42" s="22"/>
    </row>
    <row r="43" spans="2:3" ht="12.75">
      <c r="B43" s="12"/>
      <c r="C43" s="12"/>
    </row>
    <row r="44" spans="2:7" ht="12.75">
      <c r="B44" s="24"/>
      <c r="C44" s="7" t="s">
        <v>21</v>
      </c>
      <c r="D44" s="7"/>
      <c r="E44" s="7"/>
      <c r="F44" s="7"/>
      <c r="G44" s="25">
        <f>(1771563.96+1665823.68+2695858.2+5263261.48+14615883.3)/1.21</f>
        <v>21497843.487603307</v>
      </c>
    </row>
    <row r="45" spans="2:7" ht="12.75">
      <c r="B45" s="7" t="s">
        <v>14</v>
      </c>
      <c r="G45" s="26"/>
    </row>
    <row r="46" spans="3:7" ht="12.75">
      <c r="C46" s="7" t="s">
        <v>22</v>
      </c>
      <c r="D46" s="7"/>
      <c r="E46" s="7"/>
      <c r="F46" s="7"/>
      <c r="G46" s="25">
        <f>F40</f>
        <v>14682530.19</v>
      </c>
    </row>
    <row r="47" spans="2:7" ht="12.75">
      <c r="B47" s="7" t="s">
        <v>16</v>
      </c>
      <c r="G47" s="26"/>
    </row>
    <row r="48" spans="2:7" ht="12.75">
      <c r="B48" s="27"/>
      <c r="C48" s="7" t="s">
        <v>17</v>
      </c>
      <c r="D48" s="7"/>
      <c r="E48" s="7"/>
      <c r="F48" s="7"/>
      <c r="G48" s="28">
        <f>+G44-G46</f>
        <v>6815313.297603307</v>
      </c>
    </row>
    <row r="49" spans="3:7" ht="12.75">
      <c r="C49" s="29"/>
      <c r="D49" s="13"/>
      <c r="E49" s="13"/>
      <c r="F49" s="30"/>
      <c r="G49" s="22"/>
    </row>
    <row r="50" spans="2:7" ht="12.75">
      <c r="B50" s="31"/>
      <c r="C50" s="7" t="s">
        <v>18</v>
      </c>
      <c r="D50" s="7"/>
      <c r="E50" s="7"/>
      <c r="F50" s="7"/>
      <c r="G50" s="22"/>
    </row>
    <row r="51" spans="2:6" ht="12.75">
      <c r="B51" s="12"/>
      <c r="C51" s="6"/>
      <c r="D51" s="6"/>
      <c r="E51" s="6"/>
      <c r="F51" s="6"/>
    </row>
  </sheetData>
  <sheetProtection selectLockedCells="1" selectUnlockedCells="1"/>
  <mergeCells count="18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D29:G29"/>
    <mergeCell ref="D30:G30"/>
    <mergeCell ref="C33:E33"/>
    <mergeCell ref="D40:E40"/>
    <mergeCell ref="C44:F44"/>
    <mergeCell ref="C46:F46"/>
    <mergeCell ref="C48:F48"/>
    <mergeCell ref="C50:F50"/>
    <mergeCell ref="C51:F5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3"/>
  <sheetViews>
    <sheetView tabSelected="1" zoomScale="85" zoomScaleNormal="85" workbookViewId="0" topLeftCell="A4">
      <selection activeCell="A1" sqref="A1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5" t="s">
        <v>23</v>
      </c>
      <c r="C1" s="35"/>
      <c r="D1" s="35"/>
      <c r="E1" s="35"/>
      <c r="F1" s="35"/>
      <c r="G1" s="35"/>
    </row>
    <row r="2" spans="2:16" ht="12.75">
      <c r="B2" s="36"/>
      <c r="C2" s="36"/>
      <c r="D2" s="36"/>
      <c r="E2" s="36"/>
      <c r="F2" s="36"/>
      <c r="G2" s="36"/>
      <c r="P2" s="37"/>
    </row>
    <row r="3" spans="2:17" ht="12.75">
      <c r="B3" s="38" t="s">
        <v>24</v>
      </c>
      <c r="C3" s="38"/>
      <c r="D3" s="38"/>
      <c r="E3" s="38"/>
      <c r="F3" s="38"/>
      <c r="G3" s="38"/>
      <c r="N3" s="17"/>
      <c r="O3" s="39"/>
      <c r="P3" s="39"/>
      <c r="Q3" s="37"/>
    </row>
    <row r="4" spans="2:17" ht="12.75">
      <c r="B4" s="38"/>
      <c r="C4" s="38"/>
      <c r="D4" s="38"/>
      <c r="E4" s="38" t="s">
        <v>25</v>
      </c>
      <c r="F4" s="38"/>
      <c r="G4" s="38"/>
      <c r="N4" s="17"/>
      <c r="O4" s="39"/>
      <c r="P4" s="39"/>
      <c r="Q4" s="37"/>
    </row>
    <row r="5" spans="2:17" ht="12.75">
      <c r="B5" s="40"/>
      <c r="C5" s="40"/>
      <c r="D5" s="40"/>
      <c r="E5" s="40"/>
      <c r="F5" s="40"/>
      <c r="G5" s="40"/>
      <c r="N5" s="17"/>
      <c r="O5" s="39"/>
      <c r="P5" s="39"/>
      <c r="Q5" s="37"/>
    </row>
    <row r="6" spans="2:16" ht="12.75">
      <c r="B6" s="41"/>
      <c r="C6" s="42"/>
      <c r="D6" s="42"/>
      <c r="E6" s="43"/>
      <c r="F6" s="44"/>
      <c r="G6" s="44"/>
      <c r="N6" s="17"/>
      <c r="O6" s="39"/>
      <c r="P6" s="39"/>
    </row>
    <row r="7" spans="2:17" ht="12.75">
      <c r="B7" s="45"/>
      <c r="C7" s="46"/>
      <c r="D7" s="46"/>
      <c r="E7" s="47" t="s">
        <v>26</v>
      </c>
      <c r="F7" s="47" t="s">
        <v>27</v>
      </c>
      <c r="G7" s="47" t="s">
        <v>28</v>
      </c>
      <c r="N7" s="17"/>
      <c r="O7" s="39"/>
      <c r="P7" s="39"/>
      <c r="Q7" s="37"/>
    </row>
    <row r="8" spans="2:17" ht="12.75">
      <c r="B8" s="48" t="s">
        <v>29</v>
      </c>
      <c r="C8" s="48"/>
      <c r="D8" s="48"/>
      <c r="E8" s="49">
        <v>8400000</v>
      </c>
      <c r="F8" s="49">
        <v>9129673.995867768</v>
      </c>
      <c r="G8" s="50">
        <v>729673.9958677683</v>
      </c>
      <c r="K8" s="37"/>
      <c r="N8" s="17"/>
      <c r="O8" s="39"/>
      <c r="P8" s="39"/>
      <c r="Q8" s="37"/>
    </row>
    <row r="9" spans="2:16" ht="12.75">
      <c r="B9" s="51"/>
      <c r="C9" s="52"/>
      <c r="D9" s="52"/>
      <c r="E9" s="53"/>
      <c r="F9" s="54"/>
      <c r="G9" s="53"/>
      <c r="K9" s="37"/>
      <c r="N9" s="17"/>
      <c r="O9" s="39"/>
      <c r="P9" s="39"/>
    </row>
    <row r="10" spans="2:17" ht="12.75">
      <c r="B10" s="55" t="s">
        <v>30</v>
      </c>
      <c r="C10" s="56"/>
      <c r="D10" s="56"/>
      <c r="E10" s="57">
        <v>-1100000</v>
      </c>
      <c r="F10" s="54">
        <v>-923297.3600000001</v>
      </c>
      <c r="G10" s="58">
        <v>176702.6399999999</v>
      </c>
      <c r="K10" s="37"/>
      <c r="N10" s="17"/>
      <c r="O10" s="39"/>
      <c r="P10" s="39"/>
      <c r="Q10" s="37"/>
    </row>
    <row r="11" spans="2:17" ht="12.75">
      <c r="B11" s="55" t="s">
        <v>31</v>
      </c>
      <c r="C11" s="56"/>
      <c r="D11" s="56"/>
      <c r="E11" s="57">
        <v>-585000</v>
      </c>
      <c r="F11" s="54">
        <v>-399062.44</v>
      </c>
      <c r="G11" s="58">
        <v>185937.56</v>
      </c>
      <c r="K11" s="59"/>
      <c r="L11" s="37"/>
      <c r="N11" s="17"/>
      <c r="O11" s="39"/>
      <c r="P11" s="39"/>
      <c r="Q11" s="37"/>
    </row>
    <row r="12" spans="2:16" ht="12.75">
      <c r="B12" s="55" t="s">
        <v>32</v>
      </c>
      <c r="C12" s="56"/>
      <c r="D12" s="56"/>
      <c r="E12" s="57">
        <v>-4000000</v>
      </c>
      <c r="F12" s="54">
        <v>-3496183.54</v>
      </c>
      <c r="G12" s="58">
        <v>503816.46</v>
      </c>
      <c r="K12" s="37"/>
      <c r="N12" s="17"/>
      <c r="O12" s="39"/>
      <c r="P12" s="39"/>
    </row>
    <row r="13" spans="2:16" ht="12.75">
      <c r="B13" s="55" t="s">
        <v>33</v>
      </c>
      <c r="C13" s="56"/>
      <c r="D13" s="56"/>
      <c r="E13" s="57">
        <v>-500000</v>
      </c>
      <c r="F13" s="54">
        <v>-848870.7</v>
      </c>
      <c r="G13" s="60">
        <v>-348870.69999999995</v>
      </c>
      <c r="K13" s="61"/>
      <c r="N13" s="17"/>
      <c r="O13" s="39"/>
      <c r="P13" s="39"/>
    </row>
    <row r="14" spans="2:16" ht="12.75">
      <c r="B14" s="55" t="s">
        <v>34</v>
      </c>
      <c r="C14" s="56"/>
      <c r="D14" s="56"/>
      <c r="E14" s="57">
        <v>-500000</v>
      </c>
      <c r="F14" s="54">
        <v>0</v>
      </c>
      <c r="G14" s="58">
        <v>500000</v>
      </c>
      <c r="K14" s="61"/>
      <c r="N14" s="17"/>
      <c r="O14" s="39"/>
      <c r="P14" s="39"/>
    </row>
    <row r="15" spans="2:17" ht="12.75">
      <c r="B15" s="55"/>
      <c r="C15" s="56"/>
      <c r="D15" s="56"/>
      <c r="E15" s="57"/>
      <c r="F15" s="54"/>
      <c r="G15" s="57"/>
      <c r="N15" s="17"/>
      <c r="O15" s="39"/>
      <c r="P15" s="39"/>
      <c r="Q15" s="37"/>
    </row>
    <row r="16" spans="2:17" ht="12.75">
      <c r="B16" s="62" t="s">
        <v>35</v>
      </c>
      <c r="C16" s="63"/>
      <c r="D16" s="63"/>
      <c r="E16" s="64">
        <v>-6685000</v>
      </c>
      <c r="F16" s="65">
        <v>-5667414.04</v>
      </c>
      <c r="G16" s="66">
        <v>1017585.96</v>
      </c>
      <c r="N16" s="17"/>
      <c r="O16" s="39"/>
      <c r="P16" s="39"/>
      <c r="Q16" s="37"/>
    </row>
    <row r="17" spans="2:16" ht="12.75">
      <c r="B17" s="67" t="s">
        <v>36</v>
      </c>
      <c r="C17" s="68"/>
      <c r="D17" s="68"/>
      <c r="E17" s="69">
        <v>1715000</v>
      </c>
      <c r="F17" s="69">
        <v>3462259.9558677683</v>
      </c>
      <c r="G17" s="70">
        <v>1747259.9558677683</v>
      </c>
      <c r="K17" s="37"/>
      <c r="N17" s="17"/>
      <c r="O17" s="39"/>
      <c r="P17" s="39"/>
    </row>
    <row r="18" ht="12.75">
      <c r="K18" s="71"/>
    </row>
    <row r="19" spans="2:11" ht="12.75">
      <c r="B19" s="72" t="s">
        <v>37</v>
      </c>
      <c r="C19" s="72"/>
      <c r="D19" s="72"/>
      <c r="E19" s="72"/>
      <c r="F19" s="72"/>
      <c r="G19" s="73">
        <f>7263086.5*2-4633175.94-5235753.46+7502442.4*2-7296440.01-4654034.27+9861468.66*2-5673673.37-6684076.74+7774737.17*2-5938429.45-5971502.8+3462259.96</f>
        <v>22178643.379999995</v>
      </c>
      <c r="K19" s="71"/>
    </row>
    <row r="20" ht="12.75">
      <c r="K20" s="71"/>
    </row>
    <row r="21" spans="2:17" ht="12.75">
      <c r="B21" s="74"/>
      <c r="C21" s="17"/>
      <c r="D21" s="75"/>
      <c r="F21" s="76"/>
      <c r="G21" s="76"/>
      <c r="J21" s="14"/>
      <c r="K21" s="14"/>
      <c r="P21" s="37"/>
      <c r="Q21" s="37"/>
    </row>
    <row r="22" spans="2:17" ht="12.75">
      <c r="B22" s="1"/>
      <c r="C22" s="75"/>
      <c r="D22" s="75"/>
      <c r="E22" s="1"/>
      <c r="F22" s="76"/>
      <c r="G22" s="76"/>
      <c r="J22" s="14"/>
      <c r="K22" s="14" t="s">
        <v>12</v>
      </c>
      <c r="P22" s="37"/>
      <c r="Q22" s="37"/>
    </row>
    <row r="23" spans="2:16" ht="12.75">
      <c r="B23" s="1"/>
      <c r="C23" s="75"/>
      <c r="D23" s="75"/>
      <c r="E23" s="1"/>
      <c r="F23" s="76"/>
      <c r="G23" s="76"/>
      <c r="P23" s="37"/>
    </row>
    <row r="24" spans="2:17" ht="12.75">
      <c r="B24" s="1"/>
      <c r="C24" s="75"/>
      <c r="D24" s="75"/>
      <c r="E24" s="1"/>
      <c r="F24" s="76"/>
      <c r="G24" s="76"/>
      <c r="Q24" s="37"/>
    </row>
    <row r="25" spans="2:7" ht="12.75">
      <c r="B25" s="1"/>
      <c r="E25" s="1"/>
      <c r="F25" s="1"/>
      <c r="G25" s="1"/>
    </row>
    <row r="26" spans="2:14" ht="12.75">
      <c r="B26" s="1"/>
      <c r="E26" s="1"/>
      <c r="F26" s="1"/>
      <c r="G26" s="1"/>
      <c r="N26" s="37"/>
    </row>
    <row r="27" spans="2:7" ht="12.75">
      <c r="B27" s="1"/>
      <c r="E27" s="1"/>
      <c r="F27" s="1"/>
      <c r="G27" s="1"/>
    </row>
    <row r="28" spans="2:16" ht="12.75">
      <c r="B28" s="1"/>
      <c r="E28" s="1"/>
      <c r="F28" s="1" t="s">
        <v>12</v>
      </c>
      <c r="G28" s="1"/>
      <c r="K28" s="77" t="str">
        <f>+B10</f>
        <v>* Gastos Fijos </v>
      </c>
      <c r="L28" s="37"/>
      <c r="N28" s="78">
        <f>+O28/O33</f>
        <v>0.16291334169048996</v>
      </c>
      <c r="O28" s="37">
        <f>+F10</f>
        <v>-923297.3600000001</v>
      </c>
      <c r="P28" s="78">
        <f>O28/O33</f>
        <v>0.16291334169048996</v>
      </c>
    </row>
    <row r="29" spans="2:16" ht="12.75">
      <c r="B29" s="1"/>
      <c r="E29" s="1"/>
      <c r="F29" s="1"/>
      <c r="G29" s="1"/>
      <c r="K29" s="77" t="str">
        <f>+B11</f>
        <v>* Eq. de Alcantarillado </v>
      </c>
      <c r="L29" s="37"/>
      <c r="N29" s="78">
        <f>+O29/O33</f>
        <v>0.07041349673474712</v>
      </c>
      <c r="O29" s="37">
        <f>+F11</f>
        <v>-399062.44</v>
      </c>
      <c r="P29" s="78">
        <f>O29/O33</f>
        <v>0.07041349673474712</v>
      </c>
    </row>
    <row r="30" spans="2:16" ht="12.75">
      <c r="B30" s="1"/>
      <c r="E30" s="1"/>
      <c r="F30" s="1"/>
      <c r="G30" s="1"/>
      <c r="K30" s="77" t="str">
        <f>+B12</f>
        <v>* Zonas </v>
      </c>
      <c r="N30" s="78">
        <f>+O30/O33</f>
        <v>0.6168922043324013</v>
      </c>
      <c r="O30" s="37">
        <f>+F12</f>
        <v>-3496183.54</v>
      </c>
      <c r="P30" s="78">
        <f>O30/O33</f>
        <v>0.6168922043324013</v>
      </c>
    </row>
    <row r="31" spans="2:16" ht="12.75">
      <c r="B31" s="1"/>
      <c r="E31" s="1"/>
      <c r="F31" s="1"/>
      <c r="G31" s="1"/>
      <c r="K31" t="s">
        <v>38</v>
      </c>
      <c r="N31" s="78">
        <f>+O31/O33</f>
        <v>0.14978095724236162</v>
      </c>
      <c r="O31" s="77">
        <f>+F13</f>
        <v>-848870.7</v>
      </c>
      <c r="P31" s="78">
        <f>O31/O33</f>
        <v>0.14978095724236162</v>
      </c>
    </row>
    <row r="32" spans="2:16" ht="12.75">
      <c r="B32" s="1"/>
      <c r="E32" s="1"/>
      <c r="F32" s="1"/>
      <c r="G32" s="1"/>
      <c r="K32" t="s">
        <v>39</v>
      </c>
      <c r="N32" s="78">
        <f>+O32/O33</f>
        <v>0</v>
      </c>
      <c r="O32" s="77">
        <f>+F14</f>
        <v>0</v>
      </c>
      <c r="P32" s="78">
        <f>O32/O33</f>
        <v>0</v>
      </c>
    </row>
    <row r="33" spans="2:16" ht="12.75">
      <c r="B33" s="1"/>
      <c r="E33" s="1"/>
      <c r="F33" s="1"/>
      <c r="G33" s="1"/>
      <c r="O33" s="77">
        <f>SUM(F10:F14)</f>
        <v>-5667414.04</v>
      </c>
      <c r="P33" s="79">
        <f>SUM(P28:P31)</f>
        <v>1</v>
      </c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  <row r="43" spans="2:7" ht="12.75">
      <c r="B43" s="1"/>
      <c r="E43" s="1"/>
      <c r="F43" s="1"/>
      <c r="G43" s="1"/>
    </row>
  </sheetData>
  <sheetProtection selectLockedCells="1" selectUnlockedCells="1"/>
  <mergeCells count="3">
    <mergeCell ref="B1:G1"/>
    <mergeCell ref="B3:G3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2022-06-22T11:43:51Z</dcterms:created>
  <dcterms:modified xsi:type="dcterms:W3CDTF">2022-06-22T11:45:25Z</dcterms:modified>
  <cp:category/>
  <cp:version/>
  <cp:contentType/>
  <cp:contentStatus/>
  <cp:revision>1</cp:revision>
</cp:coreProperties>
</file>